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ekran\OneDrive ekrany\One drive marek nowy prywatny\OneDrive\Pulpit\"/>
    </mc:Choice>
  </mc:AlternateContent>
  <xr:revisionPtr revIDLastSave="0" documentId="13_ncr:1_{D33320D7-1E21-4BE7-B35D-B8FFBDA2FAC2}" xr6:coauthVersionLast="47" xr6:coauthVersionMax="47" xr10:uidLastSave="{00000000-0000-0000-0000-000000000000}"/>
  <bookViews>
    <workbookView xWindow="-120" yWindow="-120" windowWidth="38640" windowHeight="15720" tabRatio="689" xr2:uid="{00000000-000D-0000-FFFF-FFFF00000000}"/>
  </bookViews>
  <sheets>
    <sheet name="Annex 1 -Help" sheetId="14" r:id="rId1"/>
    <sheet name="Annex 1 -Part 1.1" sheetId="11" r:id="rId2"/>
    <sheet name="Annex 1 -Part x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6" l="1"/>
  <c r="D6" i="16"/>
  <c r="D4" i="16"/>
  <c r="I24" i="16"/>
  <c r="L12" i="11"/>
  <c r="K24" i="11"/>
  <c r="J23" i="16" l="1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24" i="16" s="1"/>
  <c r="L9" i="11"/>
  <c r="L10" i="11"/>
  <c r="L11" i="11"/>
  <c r="L23" i="11"/>
  <c r="L8" i="11"/>
  <c r="L24" i="11" l="1"/>
</calcChain>
</file>

<file path=xl/sharedStrings.xml><?xml version="1.0" encoding="utf-8"?>
<sst xmlns="http://schemas.openxmlformats.org/spreadsheetml/2006/main" count="160" uniqueCount="70">
  <si>
    <t>Number</t>
  </si>
  <si>
    <t>Material</t>
  </si>
  <si>
    <t>DOOR TYPE 1</t>
  </si>
  <si>
    <t>m2</t>
  </si>
  <si>
    <t>pcs</t>
  </si>
  <si>
    <t>Recipient</t>
  </si>
  <si>
    <t>Agreement number</t>
  </si>
  <si>
    <t>Date</t>
  </si>
  <si>
    <t>Signature Recipient</t>
  </si>
  <si>
    <t>Signature Manufacturer</t>
  </si>
  <si>
    <t xml:space="preserve">ANNEX 1 </t>
  </si>
  <si>
    <t>Part</t>
  </si>
  <si>
    <t>Part 1.1</t>
  </si>
  <si>
    <t>Colour [RAL]</t>
  </si>
  <si>
    <t>Total length [m]</t>
  </si>
  <si>
    <t xml:space="preserve">Gasket pillar </t>
  </si>
  <si>
    <t>Quantity - number [pcs]</t>
  </si>
  <si>
    <t>Comments</t>
  </si>
  <si>
    <t>DOOR TYPE 2</t>
  </si>
  <si>
    <t>Sum [m2]</t>
  </si>
  <si>
    <t>Part 7.2</t>
  </si>
  <si>
    <t>unit</t>
  </si>
  <si>
    <t>Order Specification  - details</t>
  </si>
  <si>
    <t>Building Site</t>
  </si>
  <si>
    <t>RAL 1013</t>
  </si>
  <si>
    <t>RAL 6019</t>
  </si>
  <si>
    <t>RAL 6021</t>
  </si>
  <si>
    <t>RAL 6025</t>
  </si>
  <si>
    <t>RAL 6028</t>
  </si>
  <si>
    <t>H 160</t>
  </si>
  <si>
    <t>Standard</t>
  </si>
  <si>
    <t>urgent</t>
  </si>
  <si>
    <t>position 3 pole 5</t>
  </si>
  <si>
    <t>PA</t>
  </si>
  <si>
    <t>what you type may appear on the panel label</t>
  </si>
  <si>
    <t>TU-1</t>
  </si>
  <si>
    <t>TU-2</t>
  </si>
  <si>
    <t>TU-3</t>
  </si>
  <si>
    <t>TU-4</t>
  </si>
  <si>
    <t>TU-5</t>
  </si>
  <si>
    <t>TU-6</t>
  </si>
  <si>
    <t>TU-7</t>
  </si>
  <si>
    <t>TU-8</t>
  </si>
  <si>
    <t>TU-9</t>
  </si>
  <si>
    <t>TU-10</t>
  </si>
  <si>
    <t>TU-11</t>
  </si>
  <si>
    <t>TU-12</t>
  </si>
  <si>
    <t>TU-13</t>
  </si>
  <si>
    <t>TU-14</t>
  </si>
  <si>
    <t>TU-15</t>
  </si>
  <si>
    <t>HE 160</t>
  </si>
  <si>
    <t>HE 180</t>
  </si>
  <si>
    <t>RAL 7047</t>
  </si>
  <si>
    <t>RAL 7048</t>
  </si>
  <si>
    <t>RAL 7052</t>
  </si>
  <si>
    <t>RAL 7053</t>
  </si>
  <si>
    <t>RAL 1000</t>
  </si>
  <si>
    <t xml:space="preserve"> </t>
  </si>
  <si>
    <t xml:space="preserve">Name </t>
  </si>
  <si>
    <t>Adress</t>
  </si>
  <si>
    <t xml:space="preserve">Gasket pillar L </t>
  </si>
  <si>
    <t>Gasket pillar R</t>
  </si>
  <si>
    <t>Colour [RAL] perfo</t>
  </si>
  <si>
    <t>Colour [RAL] second</t>
  </si>
  <si>
    <t>BUDAN h500 Standard REC  - 1 sided absorbent</t>
  </si>
  <si>
    <t>BuDAN h500 PA REC  - double-sided absorbent</t>
  </si>
  <si>
    <t>H 180</t>
  </si>
  <si>
    <t>deliver first</t>
  </si>
  <si>
    <t>Pack with another order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</si>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</sst>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b/>
      <i/>
      <sz val="16"/>
      <color indexed="8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color theme="10"/>
      <name val="Arial"/>
      <family val="2"/>
      <charset val="238"/>
    </font>
    <font>
      <b/>
      <sz val="2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</borders>
  <cellStyleXfs count="11">
    <xf numFmtId="0" fontId="0" fillId="0" borderId="0"/>
    <xf numFmtId="0" fontId="6" fillId="2" borderId="0"/>
    <xf numFmtId="0" fontId="3" fillId="3" borderId="1"/>
    <xf numFmtId="0" fontId="1" fillId="0" borderId="0"/>
    <xf numFmtId="0" fontId="5" fillId="4" borderId="2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7" fillId="0" borderId="0"/>
    <xf numFmtId="0" fontId="8" fillId="0" borderId="0"/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0">
    <xf numFmtId="0" fontId="0" fillId="0" borderId="0" xfId="0"/>
    <xf numFmtId="0" fontId="2" fillId="5" borderId="0" xfId="3" applyFont="1" applyFill="1"/>
    <xf numFmtId="0" fontId="2" fillId="5" borderId="0" xfId="3" applyFont="1" applyFill="1" applyAlignment="1">
      <alignment horizontal="center" vertical="center" wrapText="1"/>
    </xf>
    <xf numFmtId="0" fontId="11" fillId="5" borderId="0" xfId="3" applyFont="1" applyFill="1"/>
    <xf numFmtId="0" fontId="2" fillId="5" borderId="0" xfId="3" applyFont="1" applyFill="1" applyAlignment="1">
      <alignment wrapText="1"/>
    </xf>
    <xf numFmtId="0" fontId="4" fillId="0" borderId="0" xfId="3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3" xfId="5"/>
    <xf numFmtId="0" fontId="9" fillId="0" borderId="3" xfId="0" applyFont="1" applyBorder="1"/>
    <xf numFmtId="0" fontId="12" fillId="0" borderId="0" xfId="10" applyFill="1" applyBorder="1" applyAlignment="1">
      <alignment horizontal="center" vertical="center"/>
    </xf>
    <xf numFmtId="0" fontId="14" fillId="6" borderId="0" xfId="3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0" fillId="0" borderId="4" xfId="6" applyAlignment="1">
      <alignment horizontal="center"/>
    </xf>
    <xf numFmtId="0" fontId="10" fillId="0" borderId="0" xfId="6" applyBorder="1" applyAlignment="1">
      <alignment horizontal="center" vertical="center"/>
    </xf>
    <xf numFmtId="0" fontId="0" fillId="0" borderId="0" xfId="0" applyFill="1"/>
    <xf numFmtId="0" fontId="17" fillId="0" borderId="0" xfId="10" applyFont="1" applyFill="1" applyBorder="1" applyAlignment="1">
      <alignment horizontal="left" vertical="center"/>
    </xf>
    <xf numFmtId="0" fontId="18" fillId="5" borderId="0" xfId="3" applyFont="1" applyFill="1"/>
  </cellXfs>
  <cellStyles count="11">
    <cellStyle name="Dziesiętny 2" xfId="9" xr:uid="{00000000-0005-0000-0000-000000000000}"/>
    <cellStyle name="Excel Built-in Good" xfId="1" xr:uid="{00000000-0005-0000-0000-000001000000}"/>
    <cellStyle name="Excel Built-in Input" xfId="2" xr:uid="{00000000-0005-0000-0000-000002000000}"/>
    <cellStyle name="Excel Built-in Normal" xfId="3" xr:uid="{00000000-0005-0000-0000-000003000000}"/>
    <cellStyle name="Excel Built-in Output" xfId="4" xr:uid="{00000000-0005-0000-0000-000004000000}"/>
    <cellStyle name="Hiperłącze" xfId="10" builtinId="8"/>
    <cellStyle name="Komórka połączona" xfId="5" builtinId="24"/>
    <cellStyle name="Nagłówek 1" xfId="6" builtinId="16"/>
    <cellStyle name="Normalny" xfId="0" builtinId="0"/>
    <cellStyle name="Normalny 2" xfId="7" xr:uid="{00000000-0005-0000-0000-000008000000}"/>
    <cellStyle name="Normalny 3" xfId="8" xr:uid="{00000000-0005-0000-0000-000009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family val="2"/>
        <charset val="238"/>
        <scheme val="minor"/>
      </font>
      <border diagonalUp="0" diagonalDown="0" outline="0">
        <left/>
        <right/>
        <top/>
        <bottom style="double">
          <color rgb="FFFF800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family val="2"/>
        <charset val="238"/>
        <scheme val="minor"/>
      </font>
      <border diagonalUp="0" diagonalDown="0" outline="0">
        <left/>
        <right/>
        <top/>
        <bottom style="double">
          <color rgb="FFFF8001"/>
        </bottom>
      </border>
    </dxf>
    <dxf>
      <alignment horizontal="center" vertical="center" textRotation="0" wrapText="1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7F7F7F"/>
      <rgbColor rgb="009999FF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3F76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173692</xdr:colOff>
      <xdr:row>59</xdr:row>
      <xdr:rowOff>82923</xdr:rowOff>
    </xdr:to>
    <xdr:sp macro="" textlink="">
      <xdr:nvSpPr>
        <xdr:cNvPr id="6" name="Objaśnienie liniowe 1 2">
          <a:extLst>
            <a:ext uri="{FF2B5EF4-FFF2-40B4-BE49-F238E27FC236}">
              <a16:creationId xmlns:a16="http://schemas.microsoft.com/office/drawing/2014/main" id="{D2EF563C-336A-44C1-A30E-8D57926B130C}"/>
            </a:ext>
          </a:extLst>
        </xdr:cNvPr>
        <xdr:cNvSpPr/>
      </xdr:nvSpPr>
      <xdr:spPr bwMode="auto">
        <a:xfrm>
          <a:off x="609600" y="809625"/>
          <a:ext cx="7488892" cy="8826873"/>
        </a:xfrm>
        <a:prstGeom prst="rect">
          <a:avLst/>
        </a:prstGeom>
        <a:solidFill>
          <a:schemeClr val="bg1">
            <a:lumMod val="8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r>
            <a:rPr lang="pl-PL" sz="1100" b="1" baseline="0">
              <a:effectLst/>
              <a:latin typeface="+mn-lt"/>
              <a:ea typeface="+mn-ea"/>
              <a:cs typeface="+mn-cs"/>
            </a:rPr>
            <a:t>Annex 1</a:t>
          </a:r>
          <a:endParaRPr lang="en-GB">
            <a:effectLst/>
          </a:endParaRPr>
        </a:p>
        <a:p>
          <a:r>
            <a:rPr lang="pl-PL" sz="1100" baseline="0">
              <a:effectLst/>
              <a:latin typeface="+mn-lt"/>
              <a:ea typeface="+mn-ea"/>
              <a:cs typeface="+mn-cs"/>
            </a:rPr>
            <a:t>Explanation : The Annex includes a detailed specification of the materials ordered for production. Only on this basis will the Manufacter produce materials for the particular batches. Annex 1 may consist of many parts.</a:t>
          </a:r>
          <a:endParaRPr lang="en-GB">
            <a:effectLst/>
          </a:endParaRPr>
        </a:p>
        <a:p>
          <a:r>
            <a:rPr lang="pl-PL" sz="1100" baseline="0">
              <a:effectLst/>
              <a:latin typeface="+mn-lt"/>
              <a:ea typeface="+mn-ea"/>
              <a:cs typeface="+mn-cs"/>
            </a:rPr>
            <a:t>Annex 1 must be attached to every batch of materials, in accordance with the schedule in Annex 2 and sent to the Manufacturer, at least 1 week before the planned receipt of Goods.</a:t>
          </a:r>
        </a:p>
        <a:p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Field: </a:t>
          </a:r>
          <a:r>
            <a:rPr lang="en-GB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Recipient</a:t>
          </a:r>
          <a:r>
            <a:rPr lang="en-GB"/>
            <a:t> 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	-the name of the Recipient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BUILDING SITE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- the name of the building site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Agreement number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- the number of Agreement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NUMBER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	- Order number (next item) for more items, the number of rows can be increased by inserting them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 </a:t>
          </a:r>
          <a:r>
            <a:rPr lang="pl-PL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Part</a:t>
          </a:r>
          <a:r>
            <a:rPr lang="pl-PL" sz="1100" b="0" i="0" baseline="0">
              <a:effectLst/>
              <a:latin typeface="+mn-lt"/>
              <a:ea typeface="+mn-ea"/>
              <a:cs typeface="+mn-cs"/>
            </a:rPr>
            <a:t>- part of the total order or a place in the wall between the posts</a:t>
          </a:r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: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Material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- type of the ordered material </a:t>
          </a:r>
          <a:r>
            <a:rPr lang="pl-PL" sz="1100" b="1" i="0" u="none" strike="noStrike" baseline="0">
              <a:effectLst/>
              <a:latin typeface="+mn-lt"/>
              <a:ea typeface="+mn-ea"/>
              <a:cs typeface="+mn-cs"/>
            </a:rPr>
            <a:t>eg BUDAN h500 Standard REC ( - 1 sided absorbent) 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, </a:t>
          </a:r>
          <a:r>
            <a:rPr lang="pl-PL" sz="1100" b="1" i="0" u="none" strike="noStrike" baseline="0">
              <a:effectLst/>
              <a:latin typeface="+mn-lt"/>
              <a:ea typeface="+mn-ea"/>
              <a:cs typeface="+mn-cs"/>
            </a:rPr>
            <a:t>BuDAN h500 PA REC  - double-sided absorbent ...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endParaRPr lang="pl-PL" sz="1100" b="0" i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</a:t>
          </a:r>
          <a:r>
            <a:rPr lang="pl-PL" sz="1100" b="0" i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UNIT</a:t>
          </a:r>
          <a:r>
            <a:rPr lang="pl-PL" sz="1100" b="1" i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0" i="0">
              <a:effectLst/>
              <a:latin typeface="+mn-lt"/>
              <a:ea typeface="+mn-ea"/>
              <a:cs typeface="+mn-cs"/>
            </a:rPr>
            <a:t>-</a:t>
          </a:r>
          <a:r>
            <a:rPr lang="pl-PL" sz="1100" b="0" i="0" baseline="0">
              <a:effectLst/>
              <a:latin typeface="+mn-lt"/>
              <a:ea typeface="+mn-ea"/>
              <a:cs typeface="+mn-cs"/>
            </a:rPr>
            <a:t>  unit of measurement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 </a:t>
          </a:r>
          <a:r>
            <a:rPr lang="pl-PL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Colour</a:t>
          </a:r>
          <a:r>
            <a:rPr lang="pl-PL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[RAL]</a:t>
          </a:r>
          <a:r>
            <a:rPr lang="pl-PL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0" i="0" baseline="0">
              <a:effectLst/>
              <a:latin typeface="+mn-lt"/>
              <a:ea typeface="+mn-ea"/>
              <a:cs typeface="+mn-cs"/>
            </a:rPr>
            <a:t>- colour number, according to RAL</a:t>
          </a:r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</a:t>
          </a:r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Quantity - number [pcs]</a:t>
          </a:r>
          <a:r>
            <a:rPr lang="en-GB">
              <a:solidFill>
                <a:srgbClr val="FF0000"/>
              </a:solidFill>
            </a:rPr>
            <a:t> </a:t>
          </a:r>
          <a:r>
            <a:rPr lang="pl-PL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the exact quantity of materials to be produced</a:t>
          </a:r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 </a:t>
          </a:r>
          <a:r>
            <a:rPr lang="pl-PL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Gasket pillar  </a:t>
          </a:r>
          <a:r>
            <a:rPr lang="pl-PL" sz="1100" b="0" i="0" baseline="0">
              <a:effectLst/>
              <a:latin typeface="+mn-lt"/>
              <a:ea typeface="+mn-ea"/>
              <a:cs typeface="+mn-cs"/>
            </a:rPr>
            <a:t>-</a:t>
          </a:r>
          <a:r>
            <a:rPr lang="pl-PL" sz="1100">
              <a:effectLst/>
              <a:latin typeface="+mn-lt"/>
              <a:ea typeface="+mn-ea"/>
              <a:cs typeface="+mn-cs"/>
            </a:rPr>
            <a:t> specifies the pillar in which the material will be installed  </a:t>
          </a:r>
          <a:r>
            <a:rPr lang="en-GB" sz="1100"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effectLst/>
            <a:latin typeface="+mn-lt"/>
            <a:ea typeface="+mn-ea"/>
            <a:cs typeface="+mn-cs"/>
          </a:endParaRPr>
        </a:p>
        <a:p>
          <a:r>
            <a:rPr lang="pl-PL" sz="1100">
              <a:effectLst/>
              <a:latin typeface="+mn-lt"/>
              <a:ea typeface="+mn-ea"/>
              <a:cs typeface="+mn-cs"/>
            </a:rPr>
            <a:t>If </a:t>
          </a:r>
          <a:r>
            <a:rPr lang="en-GB" sz="1100">
              <a:effectLst/>
              <a:latin typeface="+mn-lt"/>
              <a:ea typeface="+mn-ea"/>
              <a:cs typeface="+mn-cs"/>
            </a:rPr>
            <a:t>You have different seals for H180 and H160 posts, so it is important which panels should have which seals, and in the case of single-sided absorption panels if they are mounted in 2 different posts, you must specify which seals should be on which side. Looking from the perforated side - e.g. UL left seal for H180 and UP double seal for H160</a:t>
          </a:r>
          <a:endParaRPr lang="pl-PL" sz="110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 </a:t>
          </a:r>
          <a:r>
            <a:rPr lang="pl-PL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Total length [m]</a:t>
          </a:r>
          <a:r>
            <a:rPr lang="pl-PL" sz="1100" b="0" i="0" baseline="0">
              <a:effectLst/>
              <a:latin typeface="+mn-lt"/>
              <a:ea typeface="+mn-ea"/>
              <a:cs typeface="+mn-cs"/>
            </a:rPr>
            <a:t>-</a:t>
          </a:r>
          <a:r>
            <a:rPr lang="pl-PL" sz="1100">
              <a:effectLst/>
              <a:latin typeface="+mn-lt"/>
              <a:ea typeface="+mn-ea"/>
              <a:cs typeface="+mn-cs"/>
            </a:rPr>
            <a:t>  specifies the total length of the ordered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panel (it should be smaller by 40-50 mm than the axial spacing of pillars</a:t>
          </a:r>
          <a:r>
            <a:rPr lang="pl-PL" sz="1100">
              <a:effectLst/>
              <a:latin typeface="+mn-lt"/>
              <a:ea typeface="+mn-ea"/>
              <a:cs typeface="+mn-cs"/>
            </a:rPr>
            <a:t>) 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, the field adds up automatically, there is no need to fill it in.</a:t>
          </a:r>
          <a:endParaRPr lang="en-GB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 </a:t>
          </a:r>
          <a:r>
            <a:rPr lang="pl-PL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Sum [m2]</a:t>
          </a:r>
          <a:r>
            <a:rPr lang="pl-PL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1100">
              <a:effectLst/>
              <a:latin typeface="+mn-lt"/>
              <a:ea typeface="+mn-ea"/>
              <a:cs typeface="+mn-cs"/>
            </a:rPr>
            <a:t>calculates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the sum of m2 of panels of a given lenght, the field adds up automatically, there is no need to fill it in.</a:t>
          </a:r>
          <a:endParaRPr lang="en-GB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Comments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	-</a:t>
          </a:r>
          <a:r>
            <a:rPr lang="pl-PL"/>
            <a:t>  other remarks</a:t>
          </a:r>
          <a:endParaRPr lang="pl-PL" sz="1100" baseline="0">
            <a:effectLst/>
            <a:latin typeface="+mn-lt"/>
            <a:ea typeface="+mn-ea"/>
            <a:cs typeface="+mn-cs"/>
          </a:endParaRPr>
        </a:p>
        <a:p>
          <a:pPr algn="l"/>
          <a:endParaRPr lang="pl-PL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SIGNATURE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	-  Surname and first name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Field: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DATE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	- date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345355</xdr:colOff>
      <xdr:row>12</xdr:row>
      <xdr:rowOff>142875</xdr:rowOff>
    </xdr:from>
    <xdr:ext cx="6998419" cy="2847574"/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E3E4EC87-12E3-4797-953F-292EA168BDF0}"/>
            </a:ext>
          </a:extLst>
        </xdr:cNvPr>
        <xdr:cNvSpPr/>
      </xdr:nvSpPr>
      <xdr:spPr>
        <a:xfrm>
          <a:off x="6174655" y="4429125"/>
          <a:ext cx="6998419" cy="284757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l-PL" sz="8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Pattern - example</a:t>
          </a:r>
        </a:p>
      </xdr:txBody>
    </xdr:sp>
    <xdr:clientData/>
  </xdr:oneCellAnchor>
  <xdr:twoCellAnchor editAs="oneCell">
    <xdr:from>
      <xdr:col>11</xdr:col>
      <xdr:colOff>685800</xdr:colOff>
      <xdr:row>1</xdr:row>
      <xdr:rowOff>142875</xdr:rowOff>
    </xdr:from>
    <xdr:to>
      <xdr:col>12</xdr:col>
      <xdr:colOff>1531458</xdr:colOff>
      <xdr:row>17</xdr:row>
      <xdr:rowOff>121758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5093565-B531-437F-8A2B-574C153A4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9275" y="485775"/>
          <a:ext cx="5208108" cy="5208108"/>
        </a:xfrm>
        <a:prstGeom prst="rect">
          <a:avLst/>
        </a:prstGeom>
      </xdr:spPr>
    </xdr:pic>
    <xdr:clientData/>
  </xdr:twoCellAnchor>
  <xdr:twoCellAnchor>
    <xdr:from>
      <xdr:col>3</xdr:col>
      <xdr:colOff>1295400</xdr:colOff>
      <xdr:row>5</xdr:row>
      <xdr:rowOff>123825</xdr:rowOff>
    </xdr:from>
    <xdr:to>
      <xdr:col>11</xdr:col>
      <xdr:colOff>2257425</xdr:colOff>
      <xdr:row>8</xdr:row>
      <xdr:rowOff>95250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1A6AC4B2-371B-4E4B-94A4-51BC01291578}"/>
            </a:ext>
          </a:extLst>
        </xdr:cNvPr>
        <xdr:cNvCxnSpPr/>
      </xdr:nvCxnSpPr>
      <xdr:spPr bwMode="auto">
        <a:xfrm>
          <a:off x="4152900" y="1781175"/>
          <a:ext cx="10668000" cy="1571625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1171575</xdr:colOff>
      <xdr:row>6</xdr:row>
      <xdr:rowOff>914400</xdr:rowOff>
    </xdr:from>
    <xdr:to>
      <xdr:col>11</xdr:col>
      <xdr:colOff>2371725</xdr:colOff>
      <xdr:row>7</xdr:row>
      <xdr:rowOff>95250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507C6AC4-103B-4EDD-9DB9-F7AE28C3F813}"/>
            </a:ext>
          </a:extLst>
        </xdr:cNvPr>
        <xdr:cNvCxnSpPr/>
      </xdr:nvCxnSpPr>
      <xdr:spPr bwMode="auto">
        <a:xfrm flipV="1">
          <a:off x="4029075" y="2809875"/>
          <a:ext cx="10906125" cy="295275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962025</xdr:colOff>
      <xdr:row>6</xdr:row>
      <xdr:rowOff>742950</xdr:rowOff>
    </xdr:from>
    <xdr:to>
      <xdr:col>11</xdr:col>
      <xdr:colOff>2962275</xdr:colOff>
      <xdr:row>7</xdr:row>
      <xdr:rowOff>171450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7F70DBF8-C1F7-49E7-8EF8-C06A67D58400}"/>
            </a:ext>
          </a:extLst>
        </xdr:cNvPr>
        <xdr:cNvCxnSpPr/>
      </xdr:nvCxnSpPr>
      <xdr:spPr bwMode="auto">
        <a:xfrm flipV="1">
          <a:off x="2266950" y="2638425"/>
          <a:ext cx="13258800" cy="542925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714375</xdr:colOff>
      <xdr:row>9</xdr:row>
      <xdr:rowOff>200026</xdr:rowOff>
    </xdr:from>
    <xdr:to>
      <xdr:col>11</xdr:col>
      <xdr:colOff>3048000</xdr:colOff>
      <xdr:row>11</xdr:row>
      <xdr:rowOff>123825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471AD2DF-FD52-4675-B980-DB1B5C1F3B42}"/>
            </a:ext>
          </a:extLst>
        </xdr:cNvPr>
        <xdr:cNvCxnSpPr/>
      </xdr:nvCxnSpPr>
      <xdr:spPr bwMode="auto">
        <a:xfrm flipV="1">
          <a:off x="8058150" y="3714751"/>
          <a:ext cx="7553325" cy="438149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123825</xdr:colOff>
      <xdr:row>9</xdr:row>
      <xdr:rowOff>123825</xdr:rowOff>
    </xdr:from>
    <xdr:to>
      <xdr:col>11</xdr:col>
      <xdr:colOff>3486150</xdr:colOff>
      <xdr:row>11</xdr:row>
      <xdr:rowOff>133350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71BA45F9-60FE-49BC-ACEA-958054F3D45F}"/>
            </a:ext>
          </a:extLst>
        </xdr:cNvPr>
        <xdr:cNvCxnSpPr/>
      </xdr:nvCxnSpPr>
      <xdr:spPr bwMode="auto">
        <a:xfrm>
          <a:off x="5953125" y="3638550"/>
          <a:ext cx="10096500" cy="523875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14" displayName="Tabela14" ref="B7:M24" totalsRowCount="1" headerRowDxfId="11" headerRowCellStyle="Normalny" dataCellStyle="Normalny">
  <autoFilter ref="B7:M23" xr:uid="{00000000-0009-0000-0100-000003000000}"/>
  <tableColumns count="12">
    <tableColumn id="1" xr3:uid="{00000000-0010-0000-0000-000001000000}" name="Number" dataCellStyle="Normalny"/>
    <tableColumn id="10" xr3:uid="{00000000-0010-0000-0000-00000A000000}" name="Part"/>
    <tableColumn id="3" xr3:uid="{00000000-0010-0000-0000-000003000000}" name="Material" dataCellStyle="Normalny"/>
    <tableColumn id="12" xr3:uid="{00000000-0010-0000-0000-00000C000000}" name="unit"/>
    <tableColumn id="4" xr3:uid="{00000000-0010-0000-0000-000004000000}" name="Colour [RAL] perfo" dataCellStyle="Normalny"/>
    <tableColumn id="7" xr3:uid="{CB65CCFF-C3DC-49BD-B628-4B919FF5E36D}" name="Colour [RAL] second" dataDxfId="7"/>
    <tableColumn id="2" xr3:uid="{1E194E26-900A-4C01-9FB7-44AF1BB68188}" name="Gasket pillar L " dataDxfId="8"/>
    <tableColumn id="5" xr3:uid="{00000000-0010-0000-0000-000005000000}" name="Gasket pillar R" dataCellStyle="Normalny"/>
    <tableColumn id="11" xr3:uid="{00000000-0010-0000-0000-00000B000000}" name="Total length [m]"/>
    <tableColumn id="6" xr3:uid="{00000000-0010-0000-0000-000006000000}" name="Quantity - number [pcs]" totalsRowFunction="sum" dataCellStyle="Normalny"/>
    <tableColumn id="13" xr3:uid="{00000000-0010-0000-0000-00000D000000}" name="Sum [m2]" totalsRowFunction="sum" totalsRowDxfId="0" dataCellStyle="Komórka połączona">
      <calculatedColumnFormula>IF(E8="m2",K8*J8*0.5,0)</calculatedColumnFormula>
    </tableColumn>
    <tableColumn id="9" xr3:uid="{00000000-0010-0000-0000-000009000000}" name="Comments" dataCellStyle="Normaln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45" displayName="Tabela145" ref="B7:K24" totalsRowCount="1" headerRowDxfId="10" dataCellStyle="Normalny">
  <autoFilter ref="B7:K23" xr:uid="{00000000-0009-0000-0100-000004000000}"/>
  <tableColumns count="10">
    <tableColumn id="1" xr3:uid="{00000000-0010-0000-0100-000001000000}" name="Number" dataCellStyle="Normalny"/>
    <tableColumn id="10" xr3:uid="{00000000-0010-0000-0100-00000A000000}" name="Part"/>
    <tableColumn id="3" xr3:uid="{00000000-0010-0000-0100-000003000000}" name="Material" dataCellStyle="Normalny"/>
    <tableColumn id="12" xr3:uid="{00000000-0010-0000-0100-00000C000000}" name="unit"/>
    <tableColumn id="4" xr3:uid="{00000000-0010-0000-0100-000004000000}" name="Colour [RAL]" dataCellStyle="Normalny"/>
    <tableColumn id="5" xr3:uid="{00000000-0010-0000-0100-000005000000}" name="Gasket pillar " dataCellStyle="Normalny"/>
    <tableColumn id="11" xr3:uid="{00000000-0010-0000-0100-00000B000000}" name="Total length [m]"/>
    <tableColumn id="6" xr3:uid="{00000000-0010-0000-0100-000006000000}" name="Quantity - number [pcs]" totalsRowFunction="sum" dataCellStyle="Normalny"/>
    <tableColumn id="13" xr3:uid="{00000000-0010-0000-0100-00000D000000}" name="Sum [m2]" totalsRowFunction="sum" totalsRowDxfId="9" dataCellStyle="Komórka połączona">
      <calculatedColumnFormula>IF(E8="m2",I8*H8*0.5,0)</calculatedColumnFormula>
    </tableColumn>
    <tableColumn id="9" xr3:uid="{00000000-0010-0000-0100-000009000000}" name="Comments" dataCellStyle="Normaln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kustyczne.pl/index.php/pl/typy-paneli/panele-akustyczne/113-budan-h500-pa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www.akustyczne.pl/index.php/pl/typy-paneli/panele-akustyczne/113-budan-h500-pa" TargetMode="External"/><Relationship Id="rId1" Type="http://schemas.openxmlformats.org/officeDocument/2006/relationships/hyperlink" Target="https://www.akustyczne.pl/index.php/pl/typy-paneli/panele-akustyczne/112-budan-h500-standard-2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www.akustyczne.pl/index.php/pl/typy-paneli/panele-akustyczne/112-budan-h500-standard-2" TargetMode="External"/><Relationship Id="rId4" Type="http://schemas.openxmlformats.org/officeDocument/2006/relationships/hyperlink" Target="https://www.akustyczne.pl/index.php/pl/typy-paneli/panele-akustyczne/112-budan-h500-standard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Q21"/>
  <sheetViews>
    <sheetView tabSelected="1" workbookViewId="0">
      <selection activeCell="S23" sqref="S23"/>
    </sheetView>
  </sheetViews>
  <sheetFormatPr defaultRowHeight="12.75" x14ac:dyDescent="0.2"/>
  <sheetData>
    <row r="21" spans="17:17" x14ac:dyDescent="0.2">
      <c r="Q21" t="s">
        <v>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1:R31"/>
  <sheetViews>
    <sheetView workbookViewId="0">
      <selection activeCell="N12" sqref="N12"/>
    </sheetView>
  </sheetViews>
  <sheetFormatPr defaultRowHeight="18.75" x14ac:dyDescent="0.3"/>
  <cols>
    <col min="1" max="1" width="9.140625" style="1"/>
    <col min="2" max="2" width="10.42578125" style="1" customWidth="1"/>
    <col min="3" max="3" width="23.28515625" style="1" customWidth="1"/>
    <col min="4" max="4" width="52.7109375" style="1" customWidth="1"/>
    <col min="5" max="5" width="11.7109375" style="1" customWidth="1"/>
    <col min="6" max="8" width="9.7109375" style="1" customWidth="1"/>
    <col min="9" max="9" width="9.5703125" style="1" customWidth="1"/>
    <col min="10" max="10" width="13.85546875" style="1" customWidth="1"/>
    <col min="11" max="11" width="12.7109375" style="1" customWidth="1"/>
    <col min="12" max="12" width="13.140625" style="1" customWidth="1"/>
    <col min="13" max="13" width="38.5703125" style="1" customWidth="1"/>
    <col min="14" max="22" width="65.42578125" style="1" customWidth="1"/>
    <col min="23" max="23" width="13.85546875" style="1" customWidth="1"/>
    <col min="24" max="16384" width="9.140625" style="1"/>
  </cols>
  <sheetData>
    <row r="1" spans="2:18" ht="27" customHeight="1" thickBot="1" x14ac:dyDescent="0.35">
      <c r="B1" s="15" t="s">
        <v>10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8" ht="33" customHeight="1" thickTop="1" x14ac:dyDescent="0.3">
      <c r="B2" s="16" t="s">
        <v>22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8" ht="33" customHeight="1" x14ac:dyDescent="0.3">
      <c r="B3" s="16" t="s">
        <v>12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8" x14ac:dyDescent="0.3">
      <c r="C4" t="s">
        <v>5</v>
      </c>
      <c r="D4" s="14" t="s">
        <v>58</v>
      </c>
    </row>
    <row r="5" spans="2:18" ht="31.5" x14ac:dyDescent="0.5">
      <c r="C5" t="s">
        <v>23</v>
      </c>
      <c r="D5" t="s">
        <v>59</v>
      </c>
      <c r="N5" s="19" t="s">
        <v>69</v>
      </c>
    </row>
    <row r="6" spans="2:18" x14ac:dyDescent="0.3">
      <c r="C6" s="8" t="s">
        <v>6</v>
      </c>
      <c r="D6"/>
      <c r="K6" s="3"/>
    </row>
    <row r="7" spans="2:18" s="4" customFormat="1" ht="87.75" customHeight="1" x14ac:dyDescent="0.3">
      <c r="B7" s="7" t="s">
        <v>0</v>
      </c>
      <c r="C7" s="7" t="s">
        <v>11</v>
      </c>
      <c r="D7" s="7" t="s">
        <v>1</v>
      </c>
      <c r="E7" s="7" t="s">
        <v>21</v>
      </c>
      <c r="F7" s="7" t="s">
        <v>62</v>
      </c>
      <c r="G7" s="7" t="s">
        <v>63</v>
      </c>
      <c r="H7" s="7" t="s">
        <v>60</v>
      </c>
      <c r="I7" s="7" t="s">
        <v>61</v>
      </c>
      <c r="J7" s="7" t="s">
        <v>14</v>
      </c>
      <c r="K7" s="7" t="s">
        <v>16</v>
      </c>
      <c r="L7" s="7" t="s">
        <v>19</v>
      </c>
      <c r="M7" s="7" t="s">
        <v>17</v>
      </c>
      <c r="N7" s="2"/>
      <c r="O7" s="5"/>
      <c r="P7" s="2"/>
      <c r="Q7" s="2"/>
      <c r="R7" s="2"/>
    </row>
    <row r="8" spans="2:18" ht="19.5" thickBot="1" x14ac:dyDescent="0.35">
      <c r="B8" s="6">
        <v>1</v>
      </c>
      <c r="C8" s="6" t="s">
        <v>12</v>
      </c>
      <c r="D8" s="17" t="s">
        <v>64</v>
      </c>
      <c r="E8" s="6" t="s">
        <v>3</v>
      </c>
      <c r="F8" s="6" t="s">
        <v>24</v>
      </c>
      <c r="G8" s="6" t="s">
        <v>24</v>
      </c>
      <c r="H8" s="6" t="s">
        <v>29</v>
      </c>
      <c r="I8" s="6" t="s">
        <v>29</v>
      </c>
      <c r="J8" s="13">
        <v>4.96</v>
      </c>
      <c r="K8" s="13">
        <v>1200</v>
      </c>
      <c r="L8" s="9">
        <f>IF(E8="m2",K8*J8*0.5,0)</f>
        <v>2976</v>
      </c>
      <c r="M8" s="6" t="s">
        <v>67</v>
      </c>
      <c r="N8" s="2"/>
      <c r="O8" s="2"/>
      <c r="P8" s="2"/>
      <c r="Q8" s="2"/>
      <c r="R8" s="2"/>
    </row>
    <row r="9" spans="2:18" ht="20.25" thickTop="1" thickBot="1" x14ac:dyDescent="0.35">
      <c r="B9" s="6">
        <v>2</v>
      </c>
      <c r="C9" s="6" t="s">
        <v>12</v>
      </c>
      <c r="D9" s="18" t="s">
        <v>65</v>
      </c>
      <c r="E9" s="6" t="s">
        <v>3</v>
      </c>
      <c r="F9" s="6" t="s">
        <v>25</v>
      </c>
      <c r="G9" s="6" t="s">
        <v>25</v>
      </c>
      <c r="H9" s="6" t="s">
        <v>29</v>
      </c>
      <c r="I9" s="6" t="s">
        <v>29</v>
      </c>
      <c r="J9" s="13">
        <v>4.96</v>
      </c>
      <c r="K9" s="13">
        <v>1200</v>
      </c>
      <c r="L9" s="9">
        <f t="shared" ref="L9:L23" si="0">IF(E9="m2",K9*J9*0.5,0)</f>
        <v>2976</v>
      </c>
      <c r="M9" s="6"/>
      <c r="N9" s="2"/>
      <c r="O9" s="2"/>
      <c r="P9" s="2"/>
      <c r="Q9" s="2"/>
      <c r="R9" s="2"/>
    </row>
    <row r="10" spans="2:18" ht="20.25" thickTop="1" thickBot="1" x14ac:dyDescent="0.35">
      <c r="B10" s="6">
        <v>3</v>
      </c>
      <c r="C10" s="6" t="s">
        <v>12</v>
      </c>
      <c r="D10" s="17" t="s">
        <v>64</v>
      </c>
      <c r="E10" s="6" t="s">
        <v>3</v>
      </c>
      <c r="F10" s="6" t="s">
        <v>26</v>
      </c>
      <c r="G10" s="6" t="s">
        <v>26</v>
      </c>
      <c r="H10" s="6" t="s">
        <v>66</v>
      </c>
      <c r="I10" s="6" t="s">
        <v>29</v>
      </c>
      <c r="J10" s="13">
        <v>4.96</v>
      </c>
      <c r="K10" s="13">
        <v>1200</v>
      </c>
      <c r="L10" s="9">
        <f t="shared" si="0"/>
        <v>2976</v>
      </c>
      <c r="M10" s="6"/>
      <c r="N10" s="2"/>
      <c r="O10" s="2"/>
      <c r="P10" s="2"/>
      <c r="Q10" s="2"/>
      <c r="R10" s="2"/>
    </row>
    <row r="11" spans="2:18" ht="20.25" thickTop="1" thickBot="1" x14ac:dyDescent="0.35">
      <c r="B11" s="6"/>
      <c r="C11" s="6" t="s">
        <v>12</v>
      </c>
      <c r="D11" t="s">
        <v>64</v>
      </c>
      <c r="E11" s="6" t="s">
        <v>3</v>
      </c>
      <c r="F11" s="6" t="s">
        <v>27</v>
      </c>
      <c r="G11" s="6" t="s">
        <v>27</v>
      </c>
      <c r="H11" s="6" t="s">
        <v>29</v>
      </c>
      <c r="I11" s="6" t="s">
        <v>29</v>
      </c>
      <c r="J11" s="13">
        <v>4.96</v>
      </c>
      <c r="K11" s="13">
        <v>1200</v>
      </c>
      <c r="L11" s="9">
        <f t="shared" si="0"/>
        <v>2976</v>
      </c>
      <c r="M11" s="6" t="s">
        <v>68</v>
      </c>
      <c r="N11" s="2"/>
      <c r="O11" s="2"/>
      <c r="P11" s="2"/>
      <c r="Q11" s="2"/>
      <c r="R11" s="2"/>
    </row>
    <row r="12" spans="2:18" ht="20.25" thickTop="1" thickBot="1" x14ac:dyDescent="0.35">
      <c r="B12" s="6">
        <v>4</v>
      </c>
      <c r="C12" s="6" t="s">
        <v>12</v>
      </c>
      <c r="D12" t="s">
        <v>64</v>
      </c>
      <c r="E12" s="6" t="s">
        <v>3</v>
      </c>
      <c r="F12" s="6" t="s">
        <v>28</v>
      </c>
      <c r="G12" s="6" t="s">
        <v>28</v>
      </c>
      <c r="H12" s="6" t="s">
        <v>66</v>
      </c>
      <c r="I12" s="6" t="s">
        <v>29</v>
      </c>
      <c r="J12" s="13">
        <v>1.25</v>
      </c>
      <c r="K12" s="13">
        <v>12</v>
      </c>
      <c r="L12" s="9">
        <f t="shared" si="0"/>
        <v>7.5</v>
      </c>
      <c r="M12" s="6"/>
      <c r="N12" s="2"/>
      <c r="O12" s="2"/>
      <c r="P12" s="2"/>
      <c r="Q12" s="2"/>
      <c r="R12" s="2"/>
    </row>
    <row r="13" spans="2:18" ht="20.25" thickTop="1" thickBot="1" x14ac:dyDescent="0.35">
      <c r="B13" s="6">
        <v>5</v>
      </c>
      <c r="C13" s="6"/>
      <c r="D13" s="11"/>
      <c r="E13" s="6"/>
      <c r="F13" s="6"/>
      <c r="G13" s="6"/>
      <c r="H13" s="6"/>
      <c r="I13" s="6"/>
      <c r="J13" s="6"/>
      <c r="K13" s="6"/>
      <c r="L13" s="9"/>
      <c r="M13" s="6"/>
      <c r="N13" s="2"/>
      <c r="O13" s="2"/>
      <c r="P13" s="2"/>
      <c r="Q13" s="2"/>
      <c r="R13" s="2"/>
    </row>
    <row r="14" spans="2:18" ht="20.25" thickTop="1" thickBot="1" x14ac:dyDescent="0.35">
      <c r="B14" s="6">
        <v>6</v>
      </c>
      <c r="C14" s="6"/>
      <c r="D14" s="6"/>
      <c r="E14" s="6"/>
      <c r="F14" s="6"/>
      <c r="G14" s="6"/>
      <c r="H14" s="6"/>
      <c r="I14" s="6"/>
      <c r="J14" s="6"/>
      <c r="K14" s="6"/>
      <c r="L14" s="9"/>
      <c r="M14" s="6"/>
      <c r="N14" s="2"/>
      <c r="O14" s="2"/>
      <c r="P14" s="2"/>
      <c r="Q14" s="2"/>
      <c r="R14" s="2"/>
    </row>
    <row r="15" spans="2:18" ht="20.25" thickTop="1" thickBot="1" x14ac:dyDescent="0.35">
      <c r="B15" s="6">
        <v>7</v>
      </c>
      <c r="C15" s="6"/>
      <c r="D15" s="6"/>
      <c r="E15" s="6"/>
      <c r="F15" s="6"/>
      <c r="G15" s="6"/>
      <c r="H15" s="6"/>
      <c r="I15" s="6"/>
      <c r="J15" s="6"/>
      <c r="K15" s="6"/>
      <c r="L15" s="9"/>
      <c r="M15" s="6"/>
      <c r="N15" s="2"/>
      <c r="O15" s="2"/>
      <c r="P15" s="2"/>
      <c r="Q15" s="2"/>
      <c r="R15" s="2"/>
    </row>
    <row r="16" spans="2:18" ht="20.25" thickTop="1" thickBot="1" x14ac:dyDescent="0.35">
      <c r="B16" s="6">
        <v>8</v>
      </c>
      <c r="C16" s="6"/>
      <c r="D16" s="6"/>
      <c r="E16" s="6"/>
      <c r="F16" s="6"/>
      <c r="G16" s="6"/>
      <c r="H16" s="6"/>
      <c r="I16" s="6"/>
      <c r="J16" s="6"/>
      <c r="K16" s="6"/>
      <c r="L16" s="9"/>
      <c r="M16" s="6"/>
      <c r="N16" s="2"/>
      <c r="O16" s="2"/>
      <c r="P16" s="2"/>
      <c r="Q16" s="2"/>
      <c r="R16" s="2"/>
    </row>
    <row r="17" spans="2:18" ht="20.25" thickTop="1" thickBot="1" x14ac:dyDescent="0.35">
      <c r="B17" s="6">
        <v>9</v>
      </c>
      <c r="C17" s="6"/>
      <c r="D17" s="6"/>
      <c r="E17" s="6"/>
      <c r="F17" s="6"/>
      <c r="G17" s="6"/>
      <c r="H17" s="6"/>
      <c r="I17" s="6"/>
      <c r="J17" s="6"/>
      <c r="K17" s="6"/>
      <c r="L17" s="9"/>
      <c r="M17" s="6"/>
      <c r="N17" s="2"/>
      <c r="O17" s="2"/>
      <c r="P17" s="2"/>
      <c r="Q17" s="2"/>
      <c r="R17" s="2"/>
    </row>
    <row r="18" spans="2:18" ht="20.25" thickTop="1" thickBot="1" x14ac:dyDescent="0.35">
      <c r="B18" s="6">
        <v>10</v>
      </c>
      <c r="C18" s="6"/>
      <c r="D18" s="6"/>
      <c r="E18" s="6"/>
      <c r="F18" s="6"/>
      <c r="G18" s="6"/>
      <c r="H18" s="6"/>
      <c r="I18" s="6"/>
      <c r="J18" s="6"/>
      <c r="K18" s="6"/>
      <c r="L18" s="9"/>
      <c r="M18" s="6"/>
      <c r="N18" s="2"/>
      <c r="O18" s="2"/>
      <c r="P18" s="2"/>
      <c r="Q18" s="2"/>
      <c r="R18" s="2"/>
    </row>
    <row r="19" spans="2:18" ht="20.25" thickTop="1" thickBot="1" x14ac:dyDescent="0.35">
      <c r="B19" s="6">
        <v>11</v>
      </c>
      <c r="C19" s="6"/>
      <c r="D19" s="6"/>
      <c r="E19" s="6"/>
      <c r="F19" s="6"/>
      <c r="G19" s="6"/>
      <c r="H19" s="6"/>
      <c r="I19" s="6"/>
      <c r="J19" s="6"/>
      <c r="K19" s="6"/>
      <c r="L19" s="9"/>
      <c r="M19" s="6"/>
      <c r="N19" s="2"/>
      <c r="O19" s="2"/>
      <c r="P19" s="2"/>
      <c r="Q19" s="2"/>
      <c r="R19" s="2"/>
    </row>
    <row r="20" spans="2:18" ht="20.25" thickTop="1" thickBot="1" x14ac:dyDescent="0.35">
      <c r="B20" s="6">
        <v>9</v>
      </c>
      <c r="C20" s="6"/>
      <c r="D20" s="6"/>
      <c r="E20" s="6"/>
      <c r="F20" s="6"/>
      <c r="G20" s="6"/>
      <c r="H20" s="6"/>
      <c r="I20" s="6"/>
      <c r="J20" s="6"/>
      <c r="K20" s="6"/>
      <c r="L20" s="9"/>
      <c r="M20"/>
      <c r="N20" s="2"/>
      <c r="O20" s="2"/>
      <c r="P20" s="2"/>
      <c r="Q20" s="2"/>
      <c r="R20" s="2"/>
    </row>
    <row r="21" spans="2:18" ht="20.25" thickTop="1" thickBot="1" x14ac:dyDescent="0.35">
      <c r="B21" s="6">
        <v>10</v>
      </c>
      <c r="C21" s="6"/>
      <c r="D21" s="6"/>
      <c r="E21" s="6"/>
      <c r="F21" s="6"/>
      <c r="G21" s="6"/>
      <c r="H21" s="6"/>
      <c r="I21" s="6"/>
      <c r="J21" s="6"/>
      <c r="K21" s="6"/>
      <c r="L21" s="9"/>
      <c r="M21"/>
      <c r="N21" s="2"/>
      <c r="O21" s="2"/>
      <c r="P21" s="2"/>
      <c r="Q21" s="2"/>
      <c r="R21" s="2"/>
    </row>
    <row r="22" spans="2:18" ht="20.25" thickTop="1" thickBot="1" x14ac:dyDescent="0.35">
      <c r="B22" s="6">
        <v>11</v>
      </c>
      <c r="C22" s="6"/>
      <c r="D22" s="6"/>
      <c r="E22" s="6"/>
      <c r="F22" s="6"/>
      <c r="G22" s="6"/>
      <c r="H22" s="6"/>
      <c r="I22" s="6"/>
      <c r="J22" s="6"/>
      <c r="K22" s="6"/>
      <c r="L22" s="9"/>
      <c r="M22"/>
      <c r="N22" s="2"/>
      <c r="O22" s="2"/>
      <c r="P22" s="2"/>
      <c r="Q22" s="2"/>
      <c r="R22" s="2"/>
    </row>
    <row r="23" spans="2:18" ht="20.25" thickTop="1" thickBot="1" x14ac:dyDescent="0.35">
      <c r="B23"/>
      <c r="C23"/>
      <c r="D23"/>
      <c r="E23"/>
      <c r="F23"/>
      <c r="G23"/>
      <c r="H23"/>
      <c r="I23"/>
      <c r="J23"/>
      <c r="K23"/>
      <c r="L23" s="9">
        <f t="shared" si="0"/>
        <v>0</v>
      </c>
      <c r="M23"/>
      <c r="N23" s="2"/>
      <c r="O23" s="2"/>
      <c r="P23" s="2"/>
      <c r="Q23" s="2"/>
      <c r="R23" s="2"/>
    </row>
    <row r="24" spans="2:18" ht="20.25" thickTop="1" thickBot="1" x14ac:dyDescent="0.35">
      <c r="B24"/>
      <c r="C24"/>
      <c r="D24"/>
      <c r="E24"/>
      <c r="F24"/>
      <c r="G24"/>
      <c r="H24"/>
      <c r="I24"/>
      <c r="J24"/>
      <c r="K24">
        <f>SUBTOTAL(109,Tabela14[Quantity - number '[pcs']])</f>
        <v>4812</v>
      </c>
      <c r="L24" s="10">
        <f>SUBTOTAL(109,Tabela14[Sum '[m2']])</f>
        <v>11911.5</v>
      </c>
      <c r="M24"/>
    </row>
    <row r="25" spans="2:18" ht="19.5" thickTop="1" x14ac:dyDescent="0.3"/>
    <row r="27" spans="2:18" x14ac:dyDescent="0.3">
      <c r="E27" s="1" t="s">
        <v>9</v>
      </c>
      <c r="J27" s="1" t="s">
        <v>8</v>
      </c>
    </row>
    <row r="31" spans="2:18" x14ac:dyDescent="0.3">
      <c r="E31" s="1" t="s">
        <v>7</v>
      </c>
      <c r="J31" s="1" t="s">
        <v>7</v>
      </c>
    </row>
  </sheetData>
  <mergeCells count="3">
    <mergeCell ref="B1:L1"/>
    <mergeCell ref="B2:L2"/>
    <mergeCell ref="B3:L3"/>
  </mergeCells>
  <conditionalFormatting sqref="H8:I2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8:I14">
    <cfRule type="containsText" dxfId="5" priority="3" operator="containsText" text="H 160">
      <formula>NOT(ISERROR(SEARCH("H 160",H8)))</formula>
    </cfRule>
    <cfRule type="containsText" dxfId="4" priority="2" operator="containsText" text="H 180">
      <formula>NOT(ISERROR(SEARCH("H 180",H8)))</formula>
    </cfRule>
  </conditionalFormatting>
  <conditionalFormatting sqref="D8:D23">
    <cfRule type="containsText" dxfId="1" priority="1" operator="containsText" text="BUDAN h500 Standard REC  - 1 sided absorbent">
      <formula>NOT(ISERROR(SEARCH("BUDAN h500 Standard REC  - 1 sided absorbent",D8)))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B1:P31"/>
  <sheetViews>
    <sheetView topLeftCell="A3" workbookViewId="0">
      <selection activeCell="F11" sqref="F11"/>
    </sheetView>
  </sheetViews>
  <sheetFormatPr defaultRowHeight="18.75" x14ac:dyDescent="0.3"/>
  <cols>
    <col min="1" max="1" width="9.140625" style="1"/>
    <col min="2" max="2" width="10.42578125" style="1" customWidth="1"/>
    <col min="3" max="3" width="23.28515625" style="1" customWidth="1"/>
    <col min="4" max="4" width="25.5703125" style="1" customWidth="1"/>
    <col min="5" max="5" width="12.7109375" style="1" customWidth="1"/>
    <col min="6" max="6" width="9.7109375" style="1" customWidth="1"/>
    <col min="7" max="7" width="13" style="1" customWidth="1"/>
    <col min="8" max="8" width="13.85546875" style="1" customWidth="1"/>
    <col min="9" max="9" width="12.7109375" style="1" customWidth="1"/>
    <col min="10" max="10" width="13.140625" style="1" customWidth="1"/>
    <col min="11" max="11" width="38.5703125" style="1" customWidth="1"/>
    <col min="12" max="20" width="65.42578125" style="1" customWidth="1"/>
    <col min="21" max="21" width="13.85546875" style="1" customWidth="1"/>
    <col min="22" max="16384" width="9.140625" style="1"/>
  </cols>
  <sheetData>
    <row r="1" spans="2:16" ht="27" customHeight="1" thickBot="1" x14ac:dyDescent="0.35">
      <c r="B1" s="15" t="s">
        <v>10</v>
      </c>
      <c r="C1" s="15"/>
      <c r="D1" s="15"/>
      <c r="E1" s="15"/>
      <c r="F1" s="15"/>
      <c r="G1" s="15"/>
      <c r="H1" s="15"/>
      <c r="I1" s="15"/>
      <c r="J1" s="15"/>
    </row>
    <row r="2" spans="2:16" ht="33" customHeight="1" thickTop="1" x14ac:dyDescent="0.3">
      <c r="B2" s="16" t="s">
        <v>22</v>
      </c>
      <c r="C2" s="16"/>
      <c r="D2" s="16"/>
      <c r="E2" s="16"/>
      <c r="F2" s="16"/>
      <c r="G2" s="16"/>
      <c r="H2" s="16"/>
      <c r="I2" s="16"/>
      <c r="J2" s="16"/>
    </row>
    <row r="3" spans="2:16" ht="33" customHeight="1" x14ac:dyDescent="0.3">
      <c r="B3" s="16" t="s">
        <v>20</v>
      </c>
      <c r="C3" s="16"/>
      <c r="D3" s="16"/>
      <c r="E3" s="16"/>
      <c r="F3" s="16"/>
      <c r="G3" s="16"/>
      <c r="H3" s="16"/>
      <c r="I3" s="16"/>
      <c r="J3" s="16"/>
    </row>
    <row r="4" spans="2:16" x14ac:dyDescent="0.3">
      <c r="C4" t="s">
        <v>5</v>
      </c>
      <c r="D4" t="str">
        <f>'Annex 1 -Part 1.1'!D4</f>
        <v xml:space="preserve">Name </v>
      </c>
    </row>
    <row r="5" spans="2:16" x14ac:dyDescent="0.3">
      <c r="C5" t="s">
        <v>23</v>
      </c>
      <c r="D5" t="str">
        <f>'Annex 1 -Part 1.1'!D5</f>
        <v>Adress</v>
      </c>
    </row>
    <row r="6" spans="2:16" x14ac:dyDescent="0.3">
      <c r="C6" s="8" t="s">
        <v>6</v>
      </c>
      <c r="D6">
        <f>'Annex 1 -Part 1.1'!D6</f>
        <v>0</v>
      </c>
      <c r="I6" s="3"/>
    </row>
    <row r="7" spans="2:16" s="4" customFormat="1" ht="87.75" customHeight="1" x14ac:dyDescent="0.3">
      <c r="B7" s="7" t="s">
        <v>0</v>
      </c>
      <c r="C7" s="7" t="s">
        <v>11</v>
      </c>
      <c r="D7" s="7" t="s">
        <v>1</v>
      </c>
      <c r="E7" s="7" t="s">
        <v>21</v>
      </c>
      <c r="F7" s="7" t="s">
        <v>13</v>
      </c>
      <c r="G7" s="7" t="s">
        <v>15</v>
      </c>
      <c r="H7" s="7" t="s">
        <v>14</v>
      </c>
      <c r="I7" s="7" t="s">
        <v>16</v>
      </c>
      <c r="J7" s="7" t="s">
        <v>19</v>
      </c>
      <c r="K7" s="7" t="s">
        <v>17</v>
      </c>
      <c r="L7" s="2"/>
      <c r="M7" s="5"/>
      <c r="N7" s="2"/>
      <c r="O7" s="2"/>
      <c r="P7" s="2"/>
    </row>
    <row r="8" spans="2:16" ht="19.5" thickBot="1" x14ac:dyDescent="0.35">
      <c r="B8" s="6">
        <v>1</v>
      </c>
      <c r="C8" s="6" t="s">
        <v>35</v>
      </c>
      <c r="D8" s="11" t="s">
        <v>30</v>
      </c>
      <c r="E8" s="6" t="s">
        <v>3</v>
      </c>
      <c r="F8" s="6" t="s">
        <v>52</v>
      </c>
      <c r="G8" s="6" t="s">
        <v>50</v>
      </c>
      <c r="H8" s="6">
        <v>3.96</v>
      </c>
      <c r="I8" s="6">
        <v>88</v>
      </c>
      <c r="J8" s="9">
        <f>IF(E8="m2",I8*H8*0.5,0)</f>
        <v>174.24</v>
      </c>
      <c r="K8" s="6"/>
      <c r="L8" s="2"/>
      <c r="M8" s="2"/>
      <c r="N8" s="2"/>
      <c r="O8" s="2"/>
      <c r="P8" s="2"/>
    </row>
    <row r="9" spans="2:16" ht="20.25" thickTop="1" thickBot="1" x14ac:dyDescent="0.35">
      <c r="B9" s="6">
        <v>2</v>
      </c>
      <c r="C9" s="6" t="s">
        <v>36</v>
      </c>
      <c r="D9" s="11" t="s">
        <v>30</v>
      </c>
      <c r="E9" s="6" t="s">
        <v>3</v>
      </c>
      <c r="F9" s="6" t="s">
        <v>53</v>
      </c>
      <c r="G9" s="6" t="s">
        <v>50</v>
      </c>
      <c r="H9" s="6">
        <v>4.0199999999999996</v>
      </c>
      <c r="I9" s="6">
        <v>43</v>
      </c>
      <c r="J9" s="9">
        <f t="shared" ref="J9:J23" si="0">IF(E9="m2",I9*H9*0.5,0)</f>
        <v>86.429999999999993</v>
      </c>
      <c r="K9" s="6"/>
      <c r="L9" s="2"/>
      <c r="M9" s="2"/>
      <c r="N9" s="2"/>
      <c r="O9" s="2"/>
      <c r="P9" s="2"/>
    </row>
    <row r="10" spans="2:16" ht="20.25" thickTop="1" thickBot="1" x14ac:dyDescent="0.35">
      <c r="B10" s="6">
        <v>3</v>
      </c>
      <c r="C10" s="6" t="s">
        <v>37</v>
      </c>
      <c r="D10" s="11" t="s">
        <v>30</v>
      </c>
      <c r="E10" s="6" t="s">
        <v>3</v>
      </c>
      <c r="F10" s="6" t="s">
        <v>52</v>
      </c>
      <c r="G10" s="6" t="s">
        <v>50</v>
      </c>
      <c r="H10" s="6">
        <v>2.15</v>
      </c>
      <c r="I10" s="6">
        <v>444</v>
      </c>
      <c r="J10" s="9">
        <f t="shared" si="0"/>
        <v>477.29999999999995</v>
      </c>
      <c r="K10" s="6" t="s">
        <v>32</v>
      </c>
      <c r="L10" s="2"/>
      <c r="M10" s="2"/>
      <c r="N10" s="2"/>
      <c r="O10" s="2"/>
      <c r="P10" s="2"/>
    </row>
    <row r="11" spans="2:16" ht="20.25" thickTop="1" thickBot="1" x14ac:dyDescent="0.35">
      <c r="B11" s="6"/>
      <c r="C11" s="6" t="s">
        <v>38</v>
      </c>
      <c r="D11" s="11" t="s">
        <v>30</v>
      </c>
      <c r="E11" s="6" t="s">
        <v>3</v>
      </c>
      <c r="F11" s="6" t="s">
        <v>52</v>
      </c>
      <c r="G11" s="6" t="s">
        <v>50</v>
      </c>
      <c r="H11" s="6">
        <v>4.4400000000000004</v>
      </c>
      <c r="I11" s="6">
        <v>55</v>
      </c>
      <c r="J11" s="9">
        <f t="shared" si="0"/>
        <v>122.10000000000001</v>
      </c>
      <c r="K11" s="6" t="s">
        <v>31</v>
      </c>
      <c r="L11" s="2"/>
      <c r="M11" s="2"/>
      <c r="N11" s="2"/>
      <c r="O11" s="2"/>
      <c r="P11" s="2"/>
    </row>
    <row r="12" spans="2:16" ht="20.25" thickTop="1" thickBot="1" x14ac:dyDescent="0.35">
      <c r="B12" s="6">
        <v>4</v>
      </c>
      <c r="C12" s="6" t="s">
        <v>39</v>
      </c>
      <c r="D12" s="11" t="s">
        <v>30</v>
      </c>
      <c r="E12" s="6" t="s">
        <v>3</v>
      </c>
      <c r="F12" s="6" t="s">
        <v>52</v>
      </c>
      <c r="G12" s="6" t="s">
        <v>50</v>
      </c>
      <c r="H12" s="6">
        <v>3.05</v>
      </c>
      <c r="I12" s="6">
        <v>555</v>
      </c>
      <c r="J12" s="9">
        <f t="shared" si="0"/>
        <v>846.375</v>
      </c>
      <c r="K12" s="6"/>
      <c r="L12" s="2"/>
      <c r="M12" s="2"/>
      <c r="N12" s="2"/>
      <c r="O12" s="2"/>
      <c r="P12" s="2"/>
    </row>
    <row r="13" spans="2:16" ht="20.25" thickTop="1" thickBot="1" x14ac:dyDescent="0.35">
      <c r="B13" s="6">
        <v>5</v>
      </c>
      <c r="C13" s="6" t="s">
        <v>40</v>
      </c>
      <c r="D13" s="11" t="s">
        <v>30</v>
      </c>
      <c r="E13" s="6" t="s">
        <v>3</v>
      </c>
      <c r="F13" s="6" t="s">
        <v>54</v>
      </c>
      <c r="G13" s="6" t="s">
        <v>50</v>
      </c>
      <c r="H13" s="6">
        <v>3.96</v>
      </c>
      <c r="I13" s="6">
        <v>66</v>
      </c>
      <c r="J13" s="9">
        <f t="shared" si="0"/>
        <v>130.68</v>
      </c>
      <c r="K13" s="6"/>
      <c r="L13" s="2"/>
      <c r="M13" s="2"/>
      <c r="N13" s="2"/>
      <c r="O13" s="2"/>
      <c r="P13" s="2"/>
    </row>
    <row r="14" spans="2:16" ht="20.25" thickTop="1" thickBot="1" x14ac:dyDescent="0.35">
      <c r="B14" s="6">
        <v>6</v>
      </c>
      <c r="C14" s="6" t="s">
        <v>41</v>
      </c>
      <c r="D14" s="11" t="s">
        <v>33</v>
      </c>
      <c r="E14" s="6" t="s">
        <v>3</v>
      </c>
      <c r="F14" s="6" t="s">
        <v>55</v>
      </c>
      <c r="G14" s="6" t="s">
        <v>51</v>
      </c>
      <c r="H14" s="6">
        <v>4.0199999999999996</v>
      </c>
      <c r="I14" s="6">
        <v>55</v>
      </c>
      <c r="J14" s="9">
        <f t="shared" si="0"/>
        <v>110.54999999999998</v>
      </c>
      <c r="K14" s="6"/>
      <c r="L14" s="2"/>
      <c r="M14" s="2"/>
      <c r="N14" s="2"/>
      <c r="O14" s="2"/>
      <c r="P14" s="2"/>
    </row>
    <row r="15" spans="2:16" ht="20.25" thickTop="1" thickBot="1" x14ac:dyDescent="0.35">
      <c r="B15" s="6">
        <v>7</v>
      </c>
      <c r="C15" s="6" t="s">
        <v>42</v>
      </c>
      <c r="D15" s="11" t="s">
        <v>33</v>
      </c>
      <c r="E15" s="6" t="s">
        <v>3</v>
      </c>
      <c r="F15" s="6" t="s">
        <v>56</v>
      </c>
      <c r="G15" s="6" t="s">
        <v>51</v>
      </c>
      <c r="H15" s="6">
        <v>2.15</v>
      </c>
      <c r="I15" s="6">
        <v>55</v>
      </c>
      <c r="J15" s="9">
        <f t="shared" si="0"/>
        <v>59.125</v>
      </c>
      <c r="K15" s="6"/>
      <c r="L15" s="2"/>
      <c r="M15" s="2"/>
      <c r="N15" s="2"/>
      <c r="O15" s="2"/>
      <c r="P15" s="2"/>
    </row>
    <row r="16" spans="2:16" ht="20.25" thickTop="1" thickBot="1" x14ac:dyDescent="0.35">
      <c r="B16" s="6">
        <v>8</v>
      </c>
      <c r="C16" s="6" t="s">
        <v>43</v>
      </c>
      <c r="D16" s="11" t="s">
        <v>30</v>
      </c>
      <c r="E16" s="6" t="s">
        <v>3</v>
      </c>
      <c r="F16" s="6" t="s">
        <v>56</v>
      </c>
      <c r="G16" s="6" t="s">
        <v>51</v>
      </c>
      <c r="H16" s="6">
        <v>4.4400000000000004</v>
      </c>
      <c r="I16" s="6">
        <v>55</v>
      </c>
      <c r="J16" s="9">
        <f t="shared" si="0"/>
        <v>122.10000000000001</v>
      </c>
      <c r="K16" s="6"/>
      <c r="L16" s="2"/>
      <c r="M16" s="2"/>
      <c r="N16" s="2"/>
      <c r="O16" s="2"/>
      <c r="P16" s="2"/>
    </row>
    <row r="17" spans="2:16" ht="20.25" thickTop="1" thickBot="1" x14ac:dyDescent="0.35">
      <c r="B17" s="6">
        <v>9</v>
      </c>
      <c r="C17" s="6" t="s">
        <v>44</v>
      </c>
      <c r="D17" s="11" t="s">
        <v>33</v>
      </c>
      <c r="E17" s="6" t="s">
        <v>3</v>
      </c>
      <c r="F17" s="6" t="s">
        <v>56</v>
      </c>
      <c r="G17" s="6" t="s">
        <v>51</v>
      </c>
      <c r="H17" s="6">
        <v>3.05</v>
      </c>
      <c r="I17" s="6">
        <v>555</v>
      </c>
      <c r="J17" s="9">
        <f t="shared" si="0"/>
        <v>846.375</v>
      </c>
      <c r="K17" s="6"/>
      <c r="L17" s="2"/>
      <c r="M17" s="2"/>
      <c r="N17" s="2"/>
      <c r="O17" s="2"/>
      <c r="P17" s="2"/>
    </row>
    <row r="18" spans="2:16" ht="20.25" thickTop="1" thickBot="1" x14ac:dyDescent="0.35">
      <c r="B18" s="6">
        <v>10</v>
      </c>
      <c r="C18" s="6" t="s">
        <v>45</v>
      </c>
      <c r="D18" s="11" t="s">
        <v>33</v>
      </c>
      <c r="E18" s="6" t="s">
        <v>3</v>
      </c>
      <c r="F18" s="6" t="s">
        <v>56</v>
      </c>
      <c r="G18" s="6" t="s">
        <v>51</v>
      </c>
      <c r="H18" s="6">
        <v>3.05</v>
      </c>
      <c r="I18" s="6">
        <v>555</v>
      </c>
      <c r="J18" s="9">
        <f t="shared" si="0"/>
        <v>846.375</v>
      </c>
      <c r="K18" s="6"/>
      <c r="L18" s="2"/>
      <c r="M18" s="2"/>
      <c r="N18" s="2"/>
      <c r="O18" s="2"/>
      <c r="P18" s="2"/>
    </row>
    <row r="19" spans="2:16" ht="22.5" thickTop="1" thickBot="1" x14ac:dyDescent="0.35">
      <c r="B19" s="6">
        <v>11</v>
      </c>
      <c r="C19" s="6" t="s">
        <v>46</v>
      </c>
      <c r="D19" s="6" t="s">
        <v>2</v>
      </c>
      <c r="E19" s="6" t="s">
        <v>4</v>
      </c>
      <c r="F19" s="6" t="s">
        <v>56</v>
      </c>
      <c r="G19" s="6" t="s">
        <v>50</v>
      </c>
      <c r="H19" s="6"/>
      <c r="I19" s="6">
        <v>1</v>
      </c>
      <c r="J19" s="9">
        <f t="shared" si="0"/>
        <v>0</v>
      </c>
      <c r="K19" s="6"/>
      <c r="L19" s="12" t="s">
        <v>34</v>
      </c>
      <c r="M19" s="2"/>
      <c r="N19" s="2"/>
      <c r="O19" s="2"/>
      <c r="P19" s="2"/>
    </row>
    <row r="20" spans="2:16" ht="20.25" thickTop="1" thickBot="1" x14ac:dyDescent="0.35">
      <c r="B20" s="6">
        <v>9</v>
      </c>
      <c r="C20" s="6" t="s">
        <v>47</v>
      </c>
      <c r="D20" s="11" t="s">
        <v>30</v>
      </c>
      <c r="E20" s="6" t="s">
        <v>3</v>
      </c>
      <c r="F20" s="6" t="s">
        <v>56</v>
      </c>
      <c r="G20" s="6" t="s">
        <v>50</v>
      </c>
      <c r="H20" s="6">
        <v>3.05</v>
      </c>
      <c r="I20" s="6">
        <v>555</v>
      </c>
      <c r="J20" s="9">
        <f t="shared" si="0"/>
        <v>846.375</v>
      </c>
      <c r="K20"/>
      <c r="L20" s="2"/>
      <c r="M20" s="2"/>
      <c r="N20" s="2"/>
      <c r="O20" s="2"/>
      <c r="P20" s="2"/>
    </row>
    <row r="21" spans="2:16" ht="20.25" thickTop="1" thickBot="1" x14ac:dyDescent="0.35">
      <c r="B21" s="6">
        <v>10</v>
      </c>
      <c r="C21" s="6" t="s">
        <v>48</v>
      </c>
      <c r="D21" s="11" t="s">
        <v>30</v>
      </c>
      <c r="E21" s="6" t="s">
        <v>3</v>
      </c>
      <c r="F21" s="6" t="s">
        <v>56</v>
      </c>
      <c r="G21" s="6" t="s">
        <v>50</v>
      </c>
      <c r="H21" s="6">
        <v>3.05</v>
      </c>
      <c r="I21" s="6">
        <v>555</v>
      </c>
      <c r="J21" s="9">
        <f t="shared" si="0"/>
        <v>846.375</v>
      </c>
      <c r="K21"/>
      <c r="L21" s="2"/>
      <c r="M21" s="2"/>
      <c r="N21" s="2"/>
      <c r="O21" s="2"/>
      <c r="P21" s="2"/>
    </row>
    <row r="22" spans="2:16" ht="20.25" thickTop="1" thickBot="1" x14ac:dyDescent="0.35">
      <c r="B22" s="6">
        <v>11</v>
      </c>
      <c r="C22" s="6" t="s">
        <v>49</v>
      </c>
      <c r="D22" s="6" t="s">
        <v>18</v>
      </c>
      <c r="E22" s="6" t="s">
        <v>4</v>
      </c>
      <c r="F22" s="6" t="s">
        <v>56</v>
      </c>
      <c r="G22" s="6"/>
      <c r="H22" s="6"/>
      <c r="I22" s="6">
        <v>2</v>
      </c>
      <c r="J22" s="9">
        <f t="shared" si="0"/>
        <v>0</v>
      </c>
      <c r="K22"/>
      <c r="L22" s="2"/>
      <c r="M22" s="2"/>
      <c r="N22" s="2"/>
      <c r="O22" s="2"/>
      <c r="P22" s="2"/>
    </row>
    <row r="23" spans="2:16" ht="20.25" thickTop="1" thickBot="1" x14ac:dyDescent="0.35">
      <c r="B23"/>
      <c r="C23"/>
      <c r="D23"/>
      <c r="E23"/>
      <c r="F23"/>
      <c r="G23"/>
      <c r="H23"/>
      <c r="I23"/>
      <c r="J23" s="9">
        <f t="shared" si="0"/>
        <v>0</v>
      </c>
      <c r="K23"/>
      <c r="L23" s="2"/>
      <c r="M23" s="2"/>
      <c r="N23" s="2"/>
      <c r="O23" s="2"/>
      <c r="P23" s="2"/>
    </row>
    <row r="24" spans="2:16" ht="20.25" thickTop="1" thickBot="1" x14ac:dyDescent="0.35">
      <c r="B24"/>
      <c r="C24"/>
      <c r="D24"/>
      <c r="E24"/>
      <c r="F24"/>
      <c r="G24"/>
      <c r="H24"/>
      <c r="I24">
        <f>SUBTOTAL(109,Tabela145[Quantity - number '[pcs']])</f>
        <v>3639</v>
      </c>
      <c r="J24" s="10">
        <f>SUBTOTAL(109,Tabela145[Sum '[m2']])</f>
        <v>5514.4</v>
      </c>
      <c r="K24"/>
    </row>
    <row r="25" spans="2:16" ht="19.5" thickTop="1" x14ac:dyDescent="0.3"/>
    <row r="27" spans="2:16" x14ac:dyDescent="0.3">
      <c r="E27" s="1" t="s">
        <v>9</v>
      </c>
      <c r="H27" s="1" t="s">
        <v>8</v>
      </c>
    </row>
    <row r="31" spans="2:16" x14ac:dyDescent="0.3">
      <c r="E31" s="1" t="s">
        <v>7</v>
      </c>
      <c r="H31" s="1" t="s">
        <v>7</v>
      </c>
    </row>
  </sheetData>
  <mergeCells count="3">
    <mergeCell ref="B1:J1"/>
    <mergeCell ref="B2:J2"/>
    <mergeCell ref="B3:J3"/>
  </mergeCells>
  <phoneticPr fontId="13" type="noConversion"/>
  <hyperlinks>
    <hyperlink ref="D8:D13" r:id="rId1" display="Standard" xr:uid="{C18088E1-9BDC-4CC0-B071-4D97FDC42D42}"/>
    <hyperlink ref="D14:D15" r:id="rId2" display="PA" xr:uid="{86E3ADF8-A25E-4636-9829-694EE802EE91}"/>
    <hyperlink ref="D17:D18" r:id="rId3" display="PA" xr:uid="{CC6F28E3-6168-4154-AD82-93EF1A8D44B7}"/>
    <hyperlink ref="D16" r:id="rId4" xr:uid="{77058E79-991E-4AF6-82E2-1F06F5768AC0}"/>
    <hyperlink ref="D20:D21" r:id="rId5" display="Standard" xr:uid="{4F79071F-C0C1-4CDB-9EDF-9DF9D3E9E1EA}"/>
  </hyperlinks>
  <pageMargins left="0.7" right="0.7" top="0.75" bottom="0.75" header="0.3" footer="0.3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Annex 1 -Help</vt:lpstr>
      <vt:lpstr>Annex 1 -Part 1.1</vt:lpstr>
      <vt:lpstr>Annex 1 -Part 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macons duży nowy</dc:creator>
  <cp:lastModifiedBy>Marek Budzyń BuMaCo</cp:lastModifiedBy>
  <cp:lastPrinted>2015-06-11T05:56:00Z</cp:lastPrinted>
  <dcterms:created xsi:type="dcterms:W3CDTF">2011-10-16T12:17:45Z</dcterms:created>
  <dcterms:modified xsi:type="dcterms:W3CDTF">2025-04-03T10:37:56Z</dcterms:modified>
</cp:coreProperties>
</file>